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va.kejkulova\Desktop\PŘÍLOHY - KÚ\Výroba součástky\"/>
    </mc:Choice>
  </mc:AlternateContent>
  <bookViews>
    <workbookView xWindow="0" yWindow="0" windowWidth="19200" windowHeight="11325" activeTab="1"/>
  </bookViews>
  <sheets>
    <sheet name="List0" sheetId="2" r:id="rId1"/>
    <sheet name="List1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L16" i="1" l="1"/>
  <c r="L5" i="1"/>
  <c r="L7" i="1" s="1"/>
  <c r="L4" i="1" l="1"/>
  <c r="G6" i="1"/>
  <c r="I6" i="1"/>
  <c r="G15" i="1"/>
  <c r="G12" i="1"/>
  <c r="G9" i="1"/>
  <c r="I12" i="1"/>
  <c r="I9" i="1"/>
  <c r="L8" i="1" l="1"/>
  <c r="K11" i="1" s="1"/>
  <c r="L14" i="1"/>
</calcChain>
</file>

<file path=xl/sharedStrings.xml><?xml version="1.0" encoding="utf-8"?>
<sst xmlns="http://schemas.openxmlformats.org/spreadsheetml/2006/main" count="48" uniqueCount="47">
  <si>
    <t>Části pyramidy</t>
  </si>
  <si>
    <t>Objem výrobku</t>
  </si>
  <si>
    <t>Parametry polotovaru</t>
  </si>
  <si>
    <t>Válec 1</t>
  </si>
  <si>
    <t>r1</t>
  </si>
  <si>
    <t>a5</t>
  </si>
  <si>
    <t>Průměr</t>
  </si>
  <si>
    <t>Kvádr 1</t>
  </si>
  <si>
    <t>v1</t>
  </si>
  <si>
    <t>v5</t>
  </si>
  <si>
    <t>Výška</t>
  </si>
  <si>
    <t>Kvádr 2</t>
  </si>
  <si>
    <t>Objem 1</t>
  </si>
  <si>
    <t>Objem 5</t>
  </si>
  <si>
    <t>Kvádr 3</t>
  </si>
  <si>
    <t>a2</t>
  </si>
  <si>
    <t>r6</t>
  </si>
  <si>
    <t>Objem</t>
  </si>
  <si>
    <t>Kvádr 4</t>
  </si>
  <si>
    <t>v2</t>
  </si>
  <si>
    <t>v6</t>
  </si>
  <si>
    <t>Válec 2</t>
  </si>
  <si>
    <t>Objem 2</t>
  </si>
  <si>
    <t>Objem 6</t>
  </si>
  <si>
    <t>Odpad</t>
  </si>
  <si>
    <t>Válec 3</t>
  </si>
  <si>
    <t>a3</t>
  </si>
  <si>
    <t>r7</t>
  </si>
  <si>
    <t>v3</t>
  </si>
  <si>
    <t>v7</t>
  </si>
  <si>
    <t>Objem 3</t>
  </si>
  <si>
    <t>Objem 7</t>
  </si>
  <si>
    <t>a4</t>
  </si>
  <si>
    <t>Celkový objem</t>
  </si>
  <si>
    <t>v4</t>
  </si>
  <si>
    <t>Objem 4</t>
  </si>
  <si>
    <t>Přídavek</t>
  </si>
  <si>
    <t>Výška + přídavek</t>
  </si>
  <si>
    <t>Rozměry tyče</t>
  </si>
  <si>
    <t>Délka</t>
  </si>
  <si>
    <t>Počet ks z 1 tyče</t>
  </si>
  <si>
    <t>Celkový odpad z 1 ks tyče</t>
  </si>
  <si>
    <t>Příloha komplexní úlohy</t>
  </si>
  <si>
    <t>Národní pedagogický institut České republiky</t>
  </si>
  <si>
    <t>Projekt Modernizace odborného vzdělávání (MOV)</t>
  </si>
  <si>
    <t xml:space="preserve">Senovážné nám. 872/25, 110 00  Praha 1 </t>
  </si>
  <si>
    <t>www.projektmov.cz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</si>
</sst>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4" x14ac:knownFonts="1">
    <font>
      <sz val="11"/>
      <color indexed="8"/>
      <name val="Calibri"/>
    </font>
    <font>
      <u/>
      <sz val="11"/>
      <color theme="10"/>
      <name val="Calibri"/>
    </font>
    <font>
      <sz val="11"/>
      <color indexed="8"/>
      <name val="Calibri"/>
      <family val="2"/>
      <charset val="238"/>
    </font>
    <font>
      <b/>
      <sz val="3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 applyFill="0" applyProtection="0"/>
    <xf numFmtId="0" fontId="1" fillId="0" borderId="0" applyNumberFormat="0" applyFill="0" applyBorder="0" applyAlignment="0" applyProtection="0"/>
  </cellStyleXfs>
  <cellXfs count="59">
    <xf numFmtId="0" fontId="0" fillId="0" borderId="0" xfId="0" applyFill="1" applyProtection="1"/>
    <xf numFmtId="0" fontId="0" fillId="0" borderId="5" xfId="0" applyFill="1" applyBorder="1" applyAlignment="1" applyProtection="1"/>
    <xf numFmtId="0" fontId="0" fillId="0" borderId="6" xfId="0" applyFill="1" applyBorder="1" applyAlignment="1" applyProtection="1"/>
    <xf numFmtId="0" fontId="0" fillId="2" borderId="9" xfId="0" applyFill="1" applyBorder="1" applyAlignment="1" applyProtection="1"/>
    <xf numFmtId="0" fontId="0" fillId="2" borderId="4" xfId="0" applyFill="1" applyBorder="1" applyAlignment="1" applyProtection="1"/>
    <xf numFmtId="0" fontId="0" fillId="0" borderId="16" xfId="0" applyFill="1" applyBorder="1" applyProtection="1"/>
    <xf numFmtId="0" fontId="0" fillId="0" borderId="18" xfId="0" applyFill="1" applyBorder="1" applyProtection="1"/>
    <xf numFmtId="0" fontId="0" fillId="4" borderId="7" xfId="0" applyFill="1" applyBorder="1" applyAlignment="1" applyProtection="1"/>
    <xf numFmtId="0" fontId="0" fillId="4" borderId="8" xfId="0" applyFill="1" applyBorder="1" applyAlignment="1" applyProtection="1"/>
    <xf numFmtId="0" fontId="0" fillId="4" borderId="21" xfId="0" applyFill="1" applyBorder="1" applyAlignment="1" applyProtection="1">
      <alignment horizontal="center"/>
    </xf>
    <xf numFmtId="0" fontId="0" fillId="4" borderId="22" xfId="0" applyFill="1" applyBorder="1" applyProtection="1"/>
    <xf numFmtId="0" fontId="0" fillId="4" borderId="23" xfId="0" applyFill="1" applyBorder="1" applyAlignment="1" applyProtection="1">
      <alignment horizontal="center"/>
    </xf>
    <xf numFmtId="0" fontId="0" fillId="4" borderId="24" xfId="0" applyFill="1" applyBorder="1" applyProtection="1"/>
    <xf numFmtId="0" fontId="0" fillId="4" borderId="25" xfId="0" applyFill="1" applyBorder="1" applyAlignment="1" applyProtection="1">
      <alignment horizontal="center"/>
    </xf>
    <xf numFmtId="0" fontId="0" fillId="4" borderId="26" xfId="0" applyFill="1" applyBorder="1" applyProtection="1"/>
    <xf numFmtId="0" fontId="0" fillId="0" borderId="15" xfId="0" applyFill="1" applyBorder="1" applyProtection="1"/>
    <xf numFmtId="0" fontId="0" fillId="0" borderId="17" xfId="0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4" borderId="28" xfId="0" applyFill="1" applyBorder="1" applyProtection="1"/>
    <xf numFmtId="0" fontId="0" fillId="4" borderId="29" xfId="0" applyFill="1" applyBorder="1" applyProtection="1"/>
    <xf numFmtId="0" fontId="0" fillId="0" borderId="13" xfId="0" applyFill="1" applyBorder="1" applyProtection="1"/>
    <xf numFmtId="0" fontId="0" fillId="0" borderId="27" xfId="0" applyFill="1" applyBorder="1" applyProtection="1"/>
    <xf numFmtId="0" fontId="0" fillId="0" borderId="14" xfId="0" applyFill="1" applyBorder="1" applyProtection="1"/>
    <xf numFmtId="0" fontId="0" fillId="0" borderId="16" xfId="0" applyFill="1" applyBorder="1" applyAlignment="1" applyProtection="1"/>
    <xf numFmtId="0" fontId="0" fillId="0" borderId="31" xfId="0" applyFill="1" applyBorder="1" applyProtection="1"/>
    <xf numFmtId="0" fontId="0" fillId="0" borderId="0" xfId="0" applyFill="1" applyAlignment="1" applyProtection="1">
      <alignment horizontal="right"/>
    </xf>
    <xf numFmtId="8" fontId="0" fillId="0" borderId="0" xfId="0" applyNumberFormat="1" applyFill="1" applyProtection="1"/>
    <xf numFmtId="0" fontId="1" fillId="0" borderId="0" xfId="1" applyFill="1" applyProtection="1"/>
    <xf numFmtId="4" fontId="0" fillId="0" borderId="0" xfId="0" applyNumberFormat="1" applyFill="1" applyProtection="1"/>
    <xf numFmtId="0" fontId="2" fillId="0" borderId="0" xfId="0" applyFont="1" applyFill="1" applyProtection="1"/>
    <xf numFmtId="0" fontId="0" fillId="4" borderId="30" xfId="0" applyFill="1" applyBorder="1" applyAlignment="1" applyProtection="1">
      <alignment vertical="center"/>
    </xf>
    <xf numFmtId="0" fontId="0" fillId="4" borderId="32" xfId="0" applyFill="1" applyBorder="1" applyProtection="1"/>
    <xf numFmtId="0" fontId="0" fillId="4" borderId="35" xfId="0" applyFill="1" applyBorder="1" applyAlignment="1" applyProtection="1">
      <alignment vertical="center"/>
    </xf>
    <xf numFmtId="0" fontId="0" fillId="4" borderId="36" xfId="0" applyFill="1" applyBorder="1" applyProtection="1"/>
    <xf numFmtId="0" fontId="0" fillId="4" borderId="38" xfId="0" applyFill="1" applyBorder="1" applyProtection="1"/>
    <xf numFmtId="0" fontId="0" fillId="0" borderId="37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5" borderId="33" xfId="0" applyFill="1" applyBorder="1" applyAlignment="1" applyProtection="1"/>
    <xf numFmtId="0" fontId="0" fillId="5" borderId="34" xfId="0" applyFill="1" applyBorder="1" applyAlignment="1" applyProtection="1"/>
    <xf numFmtId="0" fontId="0" fillId="0" borderId="27" xfId="0" applyFill="1" applyBorder="1" applyAlignment="1" applyProtection="1"/>
    <xf numFmtId="0" fontId="2" fillId="3" borderId="19" xfId="0" applyFont="1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</xf>
    <xf numFmtId="0" fontId="0" fillId="5" borderId="19" xfId="0" applyFill="1" applyBorder="1" applyAlignment="1" applyProtection="1">
      <alignment horizontal="right"/>
    </xf>
    <xf numFmtId="0" fontId="0" fillId="5" borderId="20" xfId="0" applyFill="1" applyBorder="1" applyAlignment="1" applyProtection="1">
      <alignment horizontal="right"/>
    </xf>
    <xf numFmtId="0" fontId="0" fillId="4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/>
  </cellXfs>
  <cellStyles count="2">
    <cellStyle name="Hyperlink" xfId="1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5A5A5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6</xdr:col>
      <xdr:colOff>599440</xdr:colOff>
      <xdr:row>4</xdr:row>
      <xdr:rowOff>148590</xdr:rowOff>
    </xdr:to>
    <xdr:pic>
      <xdr:nvPicPr>
        <xdr:cNvPr id="2" name="Obrázek 1" descr="C-OPVVV-MS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95275"/>
          <a:ext cx="359981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152400</xdr:rowOff>
    </xdr:from>
    <xdr:to>
      <xdr:col>2</xdr:col>
      <xdr:colOff>476250</xdr:colOff>
      <xdr:row>25</xdr:row>
      <xdr:rowOff>9525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733800"/>
          <a:ext cx="1381125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23"/>
  <sheetViews>
    <sheetView workbookViewId="0"/>
  </sheetViews>
  <sheetFormatPr defaultRowHeight="15" x14ac:dyDescent="0.25"/>
  <cols>
    <col min="1" max="16384" width="9.140625" style="58"/>
  </cols>
  <sheetData>
    <row r="11" spans="2:2" ht="42" x14ac:dyDescent="0.25">
      <c r="B11" s="57" t="s">
        <v>42</v>
      </c>
    </row>
    <row r="20" spans="5:5" x14ac:dyDescent="0.25">
      <c r="E20" s="58" t="s">
        <v>43</v>
      </c>
    </row>
    <row r="21" spans="5:5" x14ac:dyDescent="0.25">
      <c r="E21" s="58" t="s">
        <v>44</v>
      </c>
    </row>
    <row r="22" spans="5:5" x14ac:dyDescent="0.25">
      <c r="E22" s="58" t="s">
        <v>45</v>
      </c>
    </row>
    <row r="23" spans="5:5" x14ac:dyDescent="0.25">
      <c r="E23" s="58" t="s">
        <v>46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tabSelected="1" showRuler="0" zoomScale="130" zoomScaleNormal="130" zoomScalePageLayoutView="190" workbookViewId="0">
      <selection activeCell="P21" sqref="P21"/>
    </sheetView>
  </sheetViews>
  <sheetFormatPr defaultRowHeight="15" x14ac:dyDescent="0.25"/>
  <cols>
    <col min="1" max="1" width="9.5703125" customWidth="1"/>
    <col min="2" max="2" width="3" customWidth="1"/>
    <col min="3" max="3" width="3.7109375" customWidth="1"/>
    <col min="5" max="5" width="3.140625" customWidth="1"/>
    <col min="10" max="10" width="3" customWidth="1"/>
    <col min="11" max="11" width="14.85546875" customWidth="1"/>
    <col min="12" max="12" width="14.140625" customWidth="1"/>
    <col min="13" max="13" width="2.7109375" customWidth="1"/>
    <col min="14" max="14" width="2.85546875" customWidth="1"/>
  </cols>
  <sheetData>
    <row r="2" spans="2:17" ht="15.75" customHeight="1" x14ac:dyDescent="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7" ht="15.75" customHeight="1" x14ac:dyDescent="0.25">
      <c r="B3" s="15"/>
      <c r="C3" s="51" t="s">
        <v>0</v>
      </c>
      <c r="D3" s="52"/>
      <c r="E3" s="17"/>
      <c r="F3" s="54" t="s">
        <v>1</v>
      </c>
      <c r="G3" s="55"/>
      <c r="H3" s="55"/>
      <c r="I3" s="56"/>
      <c r="J3" s="17"/>
      <c r="K3" s="51" t="s">
        <v>2</v>
      </c>
      <c r="L3" s="52"/>
      <c r="M3" s="5"/>
      <c r="P3" s="30"/>
      <c r="Q3" s="27"/>
    </row>
    <row r="4" spans="2:17" x14ac:dyDescent="0.25">
      <c r="B4" s="15"/>
      <c r="C4" s="9">
        <v>1</v>
      </c>
      <c r="D4" s="10" t="s">
        <v>3</v>
      </c>
      <c r="E4" s="17"/>
      <c r="F4" s="7" t="s">
        <v>4</v>
      </c>
      <c r="G4" s="1">
        <v>5.625</v>
      </c>
      <c r="H4" s="7" t="s">
        <v>5</v>
      </c>
      <c r="I4" s="1">
        <v>31.14</v>
      </c>
      <c r="J4" s="17"/>
      <c r="K4" s="19" t="s">
        <v>6</v>
      </c>
      <c r="L4" s="10">
        <f>I10*2</f>
        <v>50</v>
      </c>
      <c r="M4" s="5"/>
      <c r="P4" s="28"/>
    </row>
    <row r="5" spans="2:17" x14ac:dyDescent="0.25">
      <c r="B5" s="15"/>
      <c r="C5" s="11">
        <v>2</v>
      </c>
      <c r="D5" s="12" t="s">
        <v>7</v>
      </c>
      <c r="E5" s="17"/>
      <c r="F5" s="8" t="s">
        <v>8</v>
      </c>
      <c r="G5" s="2">
        <v>2.5</v>
      </c>
      <c r="H5" s="8" t="s">
        <v>9</v>
      </c>
      <c r="I5" s="2">
        <v>5</v>
      </c>
      <c r="J5" s="17"/>
      <c r="K5" s="20" t="s">
        <v>10</v>
      </c>
      <c r="L5" s="31">
        <f>G5+G8+G11+G14+I5+I8+I11</f>
        <v>32.5</v>
      </c>
      <c r="M5" s="5"/>
      <c r="P5" s="27"/>
    </row>
    <row r="6" spans="2:17" ht="15.75" customHeight="1" thickBot="1" x14ac:dyDescent="0.3">
      <c r="B6" s="15"/>
      <c r="C6" s="11">
        <v>3</v>
      </c>
      <c r="D6" s="12" t="s">
        <v>11</v>
      </c>
      <c r="E6" s="17"/>
      <c r="F6" s="3" t="s">
        <v>12</v>
      </c>
      <c r="G6" s="4">
        <f>PI()*G5*G4^2</f>
        <v>248.50488763747387</v>
      </c>
      <c r="H6" s="3" t="s">
        <v>13</v>
      </c>
      <c r="I6" s="4">
        <f>I4*I4*I5</f>
        <v>4848.4980000000005</v>
      </c>
      <c r="J6" s="17"/>
      <c r="K6" s="32" t="s">
        <v>36</v>
      </c>
      <c r="L6" s="33">
        <v>4</v>
      </c>
      <c r="M6" s="5"/>
      <c r="Q6" s="29"/>
    </row>
    <row r="7" spans="2:17" ht="15.75" thickBot="1" x14ac:dyDescent="0.3">
      <c r="B7" s="15"/>
      <c r="C7" s="11">
        <v>4</v>
      </c>
      <c r="D7" s="12" t="s">
        <v>14</v>
      </c>
      <c r="E7" s="17"/>
      <c r="F7" s="7" t="s">
        <v>15</v>
      </c>
      <c r="G7" s="1">
        <v>11.25</v>
      </c>
      <c r="H7" s="7" t="s">
        <v>16</v>
      </c>
      <c r="I7" s="1">
        <v>22.5</v>
      </c>
      <c r="J7" s="17"/>
      <c r="K7" s="34" t="s">
        <v>37</v>
      </c>
      <c r="L7" s="35">
        <f>SUM(L5:L6)</f>
        <v>36.5</v>
      </c>
      <c r="M7" s="36"/>
    </row>
    <row r="8" spans="2:17" ht="15.75" thickBot="1" x14ac:dyDescent="0.3">
      <c r="B8" s="15"/>
      <c r="C8" s="11">
        <v>5</v>
      </c>
      <c r="D8" s="12" t="s">
        <v>18</v>
      </c>
      <c r="E8" s="17"/>
      <c r="F8" s="8" t="s">
        <v>19</v>
      </c>
      <c r="G8" s="2">
        <v>5</v>
      </c>
      <c r="H8" s="8" t="s">
        <v>20</v>
      </c>
      <c r="I8" s="2">
        <v>5</v>
      </c>
      <c r="J8" s="17"/>
      <c r="K8" s="38" t="s">
        <v>17</v>
      </c>
      <c r="L8" s="39">
        <f>PI()*L7*(L4/2)^2</f>
        <v>71667.582410017145</v>
      </c>
      <c r="M8" s="24"/>
    </row>
    <row r="9" spans="2:17" ht="15.75" customHeight="1" thickBot="1" x14ac:dyDescent="0.3">
      <c r="B9" s="15"/>
      <c r="C9" s="11">
        <v>6</v>
      </c>
      <c r="D9" s="12" t="s">
        <v>21</v>
      </c>
      <c r="E9" s="17"/>
      <c r="F9" s="3" t="s">
        <v>22</v>
      </c>
      <c r="G9" s="4">
        <f>G7*G7*G8</f>
        <v>632.8125</v>
      </c>
      <c r="H9" s="3" t="s">
        <v>23</v>
      </c>
      <c r="I9" s="4">
        <f>PI()*I8*I7^2</f>
        <v>7952.1564043991639</v>
      </c>
      <c r="J9" s="17"/>
      <c r="M9" s="24"/>
    </row>
    <row r="10" spans="2:17" ht="15.75" thickBot="1" x14ac:dyDescent="0.3">
      <c r="B10" s="15"/>
      <c r="C10" s="13">
        <v>7</v>
      </c>
      <c r="D10" s="14" t="s">
        <v>25</v>
      </c>
      <c r="E10" s="17"/>
      <c r="F10" s="7" t="s">
        <v>26</v>
      </c>
      <c r="G10" s="1">
        <v>16.25</v>
      </c>
      <c r="H10" s="7" t="s">
        <v>27</v>
      </c>
      <c r="I10" s="1">
        <v>25</v>
      </c>
      <c r="J10" s="17"/>
      <c r="K10" s="53" t="s">
        <v>24</v>
      </c>
      <c r="L10" s="42"/>
      <c r="M10" s="24"/>
      <c r="P10" s="26"/>
    </row>
    <row r="11" spans="2:17" ht="15.75" thickBot="1" x14ac:dyDescent="0.3">
      <c r="B11" s="15"/>
      <c r="C11" s="17"/>
      <c r="D11" s="17"/>
      <c r="E11" s="17"/>
      <c r="F11" s="8" t="s">
        <v>28</v>
      </c>
      <c r="G11" s="2">
        <v>5</v>
      </c>
      <c r="H11" s="8" t="s">
        <v>29</v>
      </c>
      <c r="I11" s="2">
        <v>5</v>
      </c>
      <c r="J11" s="17"/>
      <c r="K11" s="43">
        <f>L8-H15</f>
        <v>44316.571080017144</v>
      </c>
      <c r="L11" s="44"/>
      <c r="M11" s="5"/>
    </row>
    <row r="12" spans="2:17" ht="15.75" customHeight="1" thickBot="1" x14ac:dyDescent="0.3">
      <c r="B12" s="15"/>
      <c r="C12" s="17"/>
      <c r="D12" s="17"/>
      <c r="E12" s="17"/>
      <c r="F12" s="3" t="s">
        <v>30</v>
      </c>
      <c r="G12" s="4">
        <f>G10*G10*G11</f>
        <v>1320.3125</v>
      </c>
      <c r="H12" s="3" t="s">
        <v>31</v>
      </c>
      <c r="I12" s="4">
        <f>PI()*I11*I10^2</f>
        <v>9817.4770424681028</v>
      </c>
      <c r="J12" s="17"/>
      <c r="K12" s="17"/>
      <c r="L12" s="17"/>
      <c r="M12" s="5"/>
    </row>
    <row r="13" spans="2:17" ht="15.75" thickBot="1" x14ac:dyDescent="0.3">
      <c r="B13" s="15"/>
      <c r="C13" s="17"/>
      <c r="D13" s="17"/>
      <c r="E13" s="17"/>
      <c r="F13" s="7" t="s">
        <v>32</v>
      </c>
      <c r="G13" s="1">
        <v>22.5</v>
      </c>
      <c r="H13" s="45" t="s">
        <v>33</v>
      </c>
      <c r="I13" s="46"/>
      <c r="J13" s="17"/>
      <c r="K13" s="51" t="s">
        <v>38</v>
      </c>
      <c r="L13" s="52"/>
      <c r="M13" s="5"/>
    </row>
    <row r="14" spans="2:17" ht="15.75" customHeight="1" thickBot="1" x14ac:dyDescent="0.3">
      <c r="B14" s="15"/>
      <c r="C14" s="17"/>
      <c r="D14" s="17"/>
      <c r="E14" s="17"/>
      <c r="F14" s="8" t="s">
        <v>34</v>
      </c>
      <c r="G14" s="2">
        <v>5</v>
      </c>
      <c r="H14" s="47"/>
      <c r="I14" s="48"/>
      <c r="J14" s="17"/>
      <c r="K14" s="19" t="s">
        <v>6</v>
      </c>
      <c r="L14" s="10">
        <f>L4</f>
        <v>50</v>
      </c>
      <c r="M14" s="5"/>
    </row>
    <row r="15" spans="2:17" ht="15.75" customHeight="1" thickBot="1" x14ac:dyDescent="0.3">
      <c r="B15" s="15"/>
      <c r="C15" s="17"/>
      <c r="D15" s="17"/>
      <c r="E15" s="17"/>
      <c r="F15" s="3" t="s">
        <v>35</v>
      </c>
      <c r="G15" s="4">
        <f>G13*G13*G14</f>
        <v>2531.25</v>
      </c>
      <c r="H15" s="49">
        <v>27351.011330000001</v>
      </c>
      <c r="I15" s="50"/>
      <c r="J15" s="17"/>
      <c r="K15" s="20" t="s">
        <v>39</v>
      </c>
      <c r="L15" s="31">
        <v>2000</v>
      </c>
      <c r="M15" s="5"/>
    </row>
    <row r="16" spans="2:17" ht="15.75" customHeight="1" thickBot="1" x14ac:dyDescent="0.3">
      <c r="B16" s="15"/>
      <c r="C16" s="17"/>
      <c r="D16" s="17"/>
      <c r="E16" s="17"/>
      <c r="F16" s="18"/>
      <c r="G16" s="18"/>
      <c r="H16" s="37"/>
      <c r="I16" s="37"/>
      <c r="J16" s="17"/>
      <c r="K16" s="38" t="s">
        <v>40</v>
      </c>
      <c r="L16" s="39">
        <f>INT(L15/L7)</f>
        <v>54</v>
      </c>
      <c r="M16" s="5"/>
    </row>
    <row r="17" spans="2:13" ht="15.75" customHeight="1" thickBot="1" x14ac:dyDescent="0.3">
      <c r="B17" s="15"/>
      <c r="C17" s="17"/>
      <c r="D17" s="17"/>
      <c r="E17" s="17"/>
      <c r="F17" s="18"/>
      <c r="G17" s="18"/>
      <c r="H17" s="37"/>
      <c r="I17" s="37"/>
      <c r="J17" s="17"/>
      <c r="K17" s="40"/>
      <c r="L17" s="18"/>
      <c r="M17" s="5"/>
    </row>
    <row r="18" spans="2:13" ht="15.75" customHeight="1" thickBot="1" x14ac:dyDescent="0.3">
      <c r="B18" s="15"/>
      <c r="C18" s="17"/>
      <c r="D18" s="17"/>
      <c r="E18" s="17"/>
      <c r="F18" s="18"/>
      <c r="G18" s="18"/>
      <c r="H18" s="37"/>
      <c r="I18" s="37"/>
      <c r="J18" s="17"/>
      <c r="K18" s="41" t="s">
        <v>41</v>
      </c>
      <c r="L18" s="42"/>
      <c r="M18" s="5"/>
    </row>
    <row r="19" spans="2:13" ht="15.75" customHeight="1" thickBot="1" x14ac:dyDescent="0.3">
      <c r="B19" s="15"/>
      <c r="C19" s="17"/>
      <c r="D19" s="17"/>
      <c r="E19" s="17"/>
      <c r="F19" s="18"/>
      <c r="G19" s="18"/>
      <c r="H19" s="37"/>
      <c r="I19" s="37"/>
      <c r="J19" s="17"/>
      <c r="K19" s="43">
        <f>PI()*(L4/2)^2*L15-L16*H15</f>
        <v>2450036.2051672414</v>
      </c>
      <c r="L19" s="44"/>
      <c r="M19" s="5"/>
    </row>
    <row r="20" spans="2:13" ht="15.75" thickBot="1" x14ac:dyDescent="0.3">
      <c r="B20" s="1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6"/>
    </row>
  </sheetData>
  <sheetProtection formatCells="0" formatColumns="0" formatRows="0" insertColumns="0" insertRows="0" insertHyperlinks="0" deleteColumns="0" deleteRows="0" sort="0" autoFilter="0" pivotTables="0"/>
  <mergeCells count="10">
    <mergeCell ref="K18:L18"/>
    <mergeCell ref="K19:L19"/>
    <mergeCell ref="H13:I14"/>
    <mergeCell ref="H15:I15"/>
    <mergeCell ref="C3:D3"/>
    <mergeCell ref="K3:L3"/>
    <mergeCell ref="K10:L10"/>
    <mergeCell ref="K11:L11"/>
    <mergeCell ref="F3:I3"/>
    <mergeCell ref="K13:L13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List0</vt:lpstr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KratochvÃ­l</dc:creator>
  <cp:keywords/>
  <dc:description/>
  <cp:lastModifiedBy>Eva Kejkulová</cp:lastModifiedBy>
  <cp:revision/>
  <cp:lastPrinted>2018-12-18T09:54:58Z</cp:lastPrinted>
  <dcterms:created xsi:type="dcterms:W3CDTF">2018-11-15T12:49:43Z</dcterms:created>
  <dcterms:modified xsi:type="dcterms:W3CDTF">2020-03-20T09:02:12Z</dcterms:modified>
  <cp:category/>
  <cp:contentStatus/>
</cp:coreProperties>
</file>