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Procenta v praxi – cenné papíry, akcie\1opraveno\"/>
    </mc:Choice>
  </mc:AlternateContent>
  <bookViews>
    <workbookView xWindow="1560" yWindow="1560" windowWidth="13425" windowHeight="11205"/>
  </bookViews>
  <sheets>
    <sheet name="List0" sheetId="2" r:id="rId1"/>
    <sheet name="Lis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 s="1"/>
  <c r="G16" i="1"/>
  <c r="J15" i="1"/>
  <c r="H15" i="1"/>
  <c r="I15" i="1" s="1"/>
  <c r="G15" i="1"/>
  <c r="J14" i="1"/>
  <c r="H14" i="1"/>
  <c r="I14" i="1" s="1"/>
  <c r="G14" i="1"/>
  <c r="J13" i="1"/>
  <c r="H13" i="1"/>
  <c r="I13" i="1" s="1"/>
  <c r="G13" i="1"/>
  <c r="J12" i="1"/>
  <c r="H12" i="1"/>
  <c r="I12" i="1" s="1"/>
  <c r="G12" i="1"/>
  <c r="J11" i="1"/>
  <c r="H11" i="1"/>
  <c r="I11" i="1" s="1"/>
  <c r="G11" i="1"/>
  <c r="J10" i="1"/>
  <c r="H10" i="1"/>
  <c r="I10" i="1" s="1"/>
  <c r="G10" i="1"/>
  <c r="J9" i="1"/>
  <c r="H9" i="1"/>
  <c r="I9" i="1" s="1"/>
  <c r="G9" i="1"/>
  <c r="J8" i="1"/>
  <c r="H8" i="1"/>
  <c r="I8" i="1" s="1"/>
  <c r="G8" i="1"/>
  <c r="J7" i="1"/>
  <c r="J18" i="1" s="1"/>
  <c r="H7" i="1"/>
  <c r="I7" i="1" s="1"/>
  <c r="G7" i="1"/>
</calcChain>
</file>

<file path=xl/sharedStrings.xml><?xml version="1.0" encoding="utf-8"?>
<sst xmlns="http://schemas.openxmlformats.org/spreadsheetml/2006/main" count="28" uniqueCount="28">
  <si>
    <t>Akcie - výpočet výnosu, tržní hodnoty</t>
  </si>
  <si>
    <t>Druh akcií</t>
  </si>
  <si>
    <t>TOMA</t>
  </si>
  <si>
    <t>Hasáková, Šimšová - 4E</t>
  </si>
  <si>
    <t>Počet akcií</t>
  </si>
  <si>
    <t>Nominální hodnota</t>
  </si>
  <si>
    <t>Kurz jedné akcie v Kč</t>
  </si>
  <si>
    <t>Kurz měny</t>
  </si>
  <si>
    <t>Výše dividendy (v %)</t>
  </si>
  <si>
    <t>Výše dividendy v Kč za jednu akcii</t>
  </si>
  <si>
    <t>Celkový hrubý výnos z akcií</t>
  </si>
  <si>
    <t>Čistý výnos z akcií po zdanění</t>
  </si>
  <si>
    <t>Tržní hodnota akcií, které jsou majetkem akcionáře</t>
  </si>
  <si>
    <t>ČEZ</t>
  </si>
  <si>
    <t>RWE</t>
  </si>
  <si>
    <t>NESTLE</t>
  </si>
  <si>
    <t>KB</t>
  </si>
  <si>
    <t>Amazon</t>
  </si>
  <si>
    <t>McDonald's</t>
  </si>
  <si>
    <t>Walmart</t>
  </si>
  <si>
    <t>Visa</t>
  </si>
  <si>
    <t>Adobe Inc</t>
  </si>
  <si>
    <t>celkem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</si>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</sst>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  <numFmt numFmtId="166" formatCode="_-* #,##0.00\ [$Kč-405]_-;\-* #,##0.00\ [$Kč-405]_-;_-* &quot;-&quot;??\ [$Kč-405]_-;_-@_-"/>
    <numFmt numFmtId="167" formatCode="_-[$$-409]* #,##0.00_ ;_-[$$-409]* \-#,##0.00\ ;_-[$$-409]* &quot;-&quot;??_ ;_-@_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3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 applyAlignment="1">
      <alignment horizontal="center" vertical="center"/>
    </xf>
    <xf numFmtId="164" fontId="0" fillId="3" borderId="8" xfId="1" applyNumberFormat="1" applyFont="1" applyFill="1" applyBorder="1"/>
    <xf numFmtId="44" fontId="0" fillId="3" borderId="8" xfId="1" applyFont="1" applyFill="1" applyBorder="1"/>
    <xf numFmtId="0" fontId="0" fillId="3" borderId="8" xfId="0" applyFill="1" applyBorder="1"/>
    <xf numFmtId="0" fontId="0" fillId="3" borderId="8" xfId="2" applyNumberFormat="1" applyFont="1" applyFill="1" applyBorder="1" applyAlignment="1">
      <alignment horizontal="center"/>
    </xf>
    <xf numFmtId="164" fontId="0" fillId="3" borderId="8" xfId="1" applyNumberFormat="1" applyFont="1" applyFill="1" applyBorder="1" applyAlignment="1"/>
    <xf numFmtId="165" fontId="0" fillId="3" borderId="8" xfId="0" applyNumberFormat="1" applyFill="1" applyBorder="1" applyAlignment="1">
      <alignment horizontal="center"/>
    </xf>
    <xf numFmtId="166" fontId="0" fillId="3" borderId="8" xfId="0" applyNumberFormat="1" applyFill="1" applyBorder="1"/>
    <xf numFmtId="44" fontId="0" fillId="3" borderId="9" xfId="0" applyNumberFormat="1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 vertical="center"/>
    </xf>
    <xf numFmtId="164" fontId="0" fillId="3" borderId="1" xfId="1" applyNumberFormat="1" applyFont="1" applyFill="1" applyBorder="1"/>
    <xf numFmtId="44" fontId="0" fillId="3" borderId="1" xfId="1" applyFont="1" applyFill="1" applyBorder="1"/>
    <xf numFmtId="0" fontId="0" fillId="3" borderId="1" xfId="0" applyFill="1" applyBorder="1"/>
    <xf numFmtId="0" fontId="0" fillId="3" borderId="1" xfId="2" applyNumberFormat="1" applyFont="1" applyFill="1" applyBorder="1" applyAlignment="1">
      <alignment horizontal="center"/>
    </xf>
    <xf numFmtId="44" fontId="0" fillId="3" borderId="12" xfId="0" applyNumberForma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 applyAlignment="1">
      <alignment horizontal="center" vertical="center"/>
    </xf>
    <xf numFmtId="164" fontId="0" fillId="3" borderId="16" xfId="1" applyNumberFormat="1" applyFont="1" applyFill="1" applyBorder="1"/>
    <xf numFmtId="44" fontId="0" fillId="3" borderId="16" xfId="1" applyFont="1" applyFill="1" applyBorder="1"/>
    <xf numFmtId="0" fontId="0" fillId="3" borderId="16" xfId="0" applyFill="1" applyBorder="1"/>
    <xf numFmtId="0" fontId="0" fillId="3" borderId="16" xfId="2" applyNumberFormat="1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 applyAlignment="1">
      <alignment horizontal="center" vertical="center"/>
    </xf>
    <xf numFmtId="164" fontId="0" fillId="3" borderId="19" xfId="1" applyNumberFormat="1" applyFont="1" applyFill="1" applyBorder="1"/>
    <xf numFmtId="44" fontId="0" fillId="3" borderId="19" xfId="1" applyFont="1" applyFill="1" applyBorder="1"/>
    <xf numFmtId="0" fontId="0" fillId="3" borderId="19" xfId="0" applyFill="1" applyBorder="1"/>
    <xf numFmtId="0" fontId="0" fillId="3" borderId="19" xfId="2" applyNumberFormat="1" applyFont="1" applyFill="1" applyBorder="1" applyAlignment="1">
      <alignment horizontal="center"/>
    </xf>
    <xf numFmtId="164" fontId="0" fillId="3" borderId="19" xfId="1" applyNumberFormat="1" applyFont="1" applyFill="1" applyBorder="1" applyAlignment="1"/>
    <xf numFmtId="165" fontId="0" fillId="3" borderId="19" xfId="0" applyNumberFormat="1" applyFill="1" applyBorder="1" applyAlignment="1">
      <alignment horizontal="center"/>
    </xf>
    <xf numFmtId="166" fontId="0" fillId="3" borderId="19" xfId="0" applyNumberFormat="1" applyFill="1" applyBorder="1"/>
    <xf numFmtId="44" fontId="0" fillId="3" borderId="20" xfId="0" applyNumberFormat="1" applyFill="1" applyBorder="1"/>
    <xf numFmtId="0" fontId="0" fillId="4" borderId="6" xfId="0" applyFill="1" applyBorder="1"/>
    <xf numFmtId="0" fontId="0" fillId="4" borderId="7" xfId="0" applyFill="1" applyBorder="1" applyAlignment="1">
      <alignment horizontal="center" vertical="center"/>
    </xf>
    <xf numFmtId="164" fontId="0" fillId="4" borderId="8" xfId="1" applyNumberFormat="1" applyFont="1" applyFill="1" applyBorder="1"/>
    <xf numFmtId="167" fontId="0" fillId="4" borderId="8" xfId="1" applyNumberFormat="1" applyFont="1" applyFill="1" applyBorder="1"/>
    <xf numFmtId="44" fontId="0" fillId="4" borderId="8" xfId="1" applyFont="1" applyFill="1" applyBorder="1"/>
    <xf numFmtId="0" fontId="0" fillId="4" borderId="8" xfId="2" applyNumberFormat="1" applyFont="1" applyFill="1" applyBorder="1" applyAlignment="1">
      <alignment horizontal="center"/>
    </xf>
    <xf numFmtId="164" fontId="0" fillId="4" borderId="8" xfId="1" applyNumberFormat="1" applyFont="1" applyFill="1" applyBorder="1" applyAlignment="1"/>
    <xf numFmtId="165" fontId="0" fillId="4" borderId="8" xfId="0" applyNumberFormat="1" applyFill="1" applyBorder="1" applyAlignment="1">
      <alignment horizontal="center"/>
    </xf>
    <xf numFmtId="166" fontId="0" fillId="4" borderId="8" xfId="0" applyNumberFormat="1" applyFill="1" applyBorder="1"/>
    <xf numFmtId="166" fontId="0" fillId="4" borderId="9" xfId="0" applyNumberFormat="1" applyFill="1" applyBorder="1"/>
    <xf numFmtId="0" fontId="0" fillId="4" borderId="13" xfId="0" applyFill="1" applyBorder="1"/>
    <xf numFmtId="0" fontId="0" fillId="4" borderId="11" xfId="0" applyFill="1" applyBorder="1" applyAlignment="1">
      <alignment horizontal="center" vertical="center"/>
    </xf>
    <xf numFmtId="164" fontId="0" fillId="4" borderId="1" xfId="1" applyNumberFormat="1" applyFont="1" applyFill="1" applyBorder="1"/>
    <xf numFmtId="167" fontId="0" fillId="4" borderId="1" xfId="1" applyNumberFormat="1" applyFont="1" applyFill="1" applyBorder="1"/>
    <xf numFmtId="44" fontId="0" fillId="4" borderId="1" xfId="1" applyFont="1" applyFill="1" applyBorder="1"/>
    <xf numFmtId="0" fontId="0" fillId="4" borderId="1" xfId="2" applyNumberFormat="1" applyFont="1" applyFill="1" applyBorder="1" applyAlignment="1">
      <alignment horizontal="center"/>
    </xf>
    <xf numFmtId="166" fontId="0" fillId="4" borderId="21" xfId="0" applyNumberFormat="1" applyFill="1" applyBorder="1"/>
    <xf numFmtId="0" fontId="0" fillId="4" borderId="17" xfId="0" applyFill="1" applyBorder="1"/>
    <xf numFmtId="0" fontId="0" fillId="4" borderId="22" xfId="0" applyFill="1" applyBorder="1" applyAlignment="1">
      <alignment horizontal="center" vertical="center"/>
    </xf>
    <xf numFmtId="164" fontId="0" fillId="4" borderId="19" xfId="1" applyNumberFormat="1" applyFont="1" applyFill="1" applyBorder="1"/>
    <xf numFmtId="167" fontId="0" fillId="4" borderId="19" xfId="1" applyNumberFormat="1" applyFont="1" applyFill="1" applyBorder="1"/>
    <xf numFmtId="44" fontId="0" fillId="4" borderId="19" xfId="1" applyFont="1" applyFill="1" applyBorder="1"/>
    <xf numFmtId="0" fontId="0" fillId="4" borderId="19" xfId="2" applyNumberFormat="1" applyFont="1" applyFill="1" applyBorder="1" applyAlignment="1">
      <alignment horizontal="center"/>
    </xf>
    <xf numFmtId="164" fontId="0" fillId="4" borderId="19" xfId="1" applyNumberFormat="1" applyFont="1" applyFill="1" applyBorder="1" applyAlignment="1"/>
    <xf numFmtId="165" fontId="0" fillId="4" borderId="19" xfId="0" applyNumberFormat="1" applyFill="1" applyBorder="1" applyAlignment="1">
      <alignment horizontal="center"/>
    </xf>
    <xf numFmtId="166" fontId="0" fillId="4" borderId="19" xfId="0" applyNumberFormat="1" applyFill="1" applyBorder="1"/>
    <xf numFmtId="166" fontId="0" fillId="4" borderId="20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/>
    <xf numFmtId="167" fontId="0" fillId="0" borderId="0" xfId="1" applyNumberFormat="1" applyFont="1" applyBorder="1"/>
    <xf numFmtId="44" fontId="0" fillId="0" borderId="0" xfId="1" applyFont="1" applyBorder="1"/>
    <xf numFmtId="0" fontId="0" fillId="0" borderId="0" xfId="2" applyNumberFormat="1" applyFont="1" applyBorder="1" applyAlignment="1">
      <alignment horizontal="center"/>
    </xf>
    <xf numFmtId="164" fontId="0" fillId="0" borderId="0" xfId="1" applyNumberFormat="1" applyFont="1" applyFill="1" applyBorder="1" applyAlignment="1"/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Border="1"/>
    <xf numFmtId="165" fontId="5" fillId="0" borderId="0" xfId="0" applyNumberFormat="1" applyFont="1" applyFill="1" applyBorder="1"/>
    <xf numFmtId="44" fontId="0" fillId="2" borderId="2" xfId="0" applyNumberFormat="1" applyFill="1" applyBorder="1"/>
    <xf numFmtId="0" fontId="6" fillId="0" borderId="0" xfId="0" applyFont="1" applyAlignment="1">
      <alignment horizontal="left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/>
  </sheetViews>
  <sheetFormatPr defaultRowHeight="15" x14ac:dyDescent="0.25"/>
  <sheetData>
    <row r="11" spans="2:2" ht="42" x14ac:dyDescent="0.25">
      <c r="B11" s="81" t="s">
        <v>23</v>
      </c>
    </row>
    <row r="20" spans="5:5" x14ac:dyDescent="0.25">
      <c r="E20" t="s">
        <v>24</v>
      </c>
    </row>
    <row r="21" spans="5:5" x14ac:dyDescent="0.25">
      <c r="E21" t="s">
        <v>25</v>
      </c>
    </row>
    <row r="22" spans="5:5" x14ac:dyDescent="0.25">
      <c r="E22" t="s">
        <v>26</v>
      </c>
    </row>
    <row r="23" spans="5:5" x14ac:dyDescent="0.25">
      <c r="E23" t="s">
        <v>27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zoomScaleNormal="100" workbookViewId="0">
      <selection activeCell="A6" sqref="A6:J18"/>
    </sheetView>
  </sheetViews>
  <sheetFormatPr defaultRowHeight="15" x14ac:dyDescent="0.25"/>
  <cols>
    <col min="1" max="1" width="17" customWidth="1"/>
    <col min="3" max="3" width="10.140625" customWidth="1"/>
    <col min="4" max="4" width="11.7109375" customWidth="1"/>
    <col min="5" max="5" width="11.42578125" bestFit="1" customWidth="1"/>
    <col min="6" max="6" width="10.85546875" customWidth="1"/>
    <col min="7" max="7" width="10" customWidth="1"/>
    <col min="8" max="8" width="11.5703125" bestFit="1" customWidth="1"/>
    <col min="9" max="9" width="10.42578125" bestFit="1" customWidth="1"/>
    <col min="10" max="10" width="18.5703125" bestFit="1" customWidth="1"/>
  </cols>
  <sheetData>
    <row r="1" spans="1:10" s="1" customFormat="1" ht="18.75" x14ac:dyDescent="0.3">
      <c r="A1" s="1" t="s">
        <v>0</v>
      </c>
    </row>
    <row r="2" spans="1:10" s="1" customFormat="1" ht="18.75" x14ac:dyDescent="0.3"/>
    <row r="3" spans="1:10" s="1" customFormat="1" ht="18.75" x14ac:dyDescent="0.3">
      <c r="A3" s="2" t="s">
        <v>3</v>
      </c>
    </row>
    <row r="5" spans="1:10" ht="15.75" thickBot="1" x14ac:dyDescent="0.3"/>
    <row r="6" spans="1:10" ht="75.75" thickBot="1" x14ac:dyDescent="0.3">
      <c r="A6" s="3" t="s">
        <v>1</v>
      </c>
      <c r="B6" s="4" t="s">
        <v>4</v>
      </c>
      <c r="C6" s="5" t="s">
        <v>5</v>
      </c>
      <c r="D6" s="5" t="s">
        <v>6</v>
      </c>
      <c r="E6" s="6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7" t="s">
        <v>12</v>
      </c>
    </row>
    <row r="7" spans="1:10" x14ac:dyDescent="0.25">
      <c r="A7" s="8" t="s">
        <v>13</v>
      </c>
      <c r="B7" s="9">
        <v>20</v>
      </c>
      <c r="C7" s="10">
        <v>500</v>
      </c>
      <c r="D7" s="11">
        <v>540</v>
      </c>
      <c r="E7" s="12"/>
      <c r="F7" s="13">
        <v>5</v>
      </c>
      <c r="G7" s="14">
        <f>C7*(F7/100)</f>
        <v>25</v>
      </c>
      <c r="H7" s="15">
        <f>C7*(F7/100*B7)</f>
        <v>500</v>
      </c>
      <c r="I7" s="16">
        <f>H7*0.85</f>
        <v>425</v>
      </c>
      <c r="J7" s="17">
        <f>D7*B7</f>
        <v>10800</v>
      </c>
    </row>
    <row r="8" spans="1:10" x14ac:dyDescent="0.25">
      <c r="A8" s="18" t="s">
        <v>14</v>
      </c>
      <c r="B8" s="19">
        <v>25</v>
      </c>
      <c r="C8" s="20">
        <v>500</v>
      </c>
      <c r="D8" s="21">
        <v>560</v>
      </c>
      <c r="E8" s="22"/>
      <c r="F8" s="23">
        <v>6</v>
      </c>
      <c r="G8" s="14">
        <f t="shared" ref="G8:G16" si="0">C8*(F8/100)</f>
        <v>30</v>
      </c>
      <c r="H8" s="15">
        <f t="shared" ref="H8:H16" si="1">C8*(F8/100*B8)</f>
        <v>750</v>
      </c>
      <c r="I8" s="16">
        <f t="shared" ref="I8:I16" si="2">H8*0.85</f>
        <v>637.5</v>
      </c>
      <c r="J8" s="24">
        <f t="shared" ref="J8:J11" si="3">D8*B8</f>
        <v>14000</v>
      </c>
    </row>
    <row r="9" spans="1:10" x14ac:dyDescent="0.25">
      <c r="A9" s="25" t="s">
        <v>2</v>
      </c>
      <c r="B9" s="19">
        <v>20</v>
      </c>
      <c r="C9" s="20">
        <v>100</v>
      </c>
      <c r="D9" s="21">
        <v>1090</v>
      </c>
      <c r="E9" s="22"/>
      <c r="F9" s="23">
        <v>4</v>
      </c>
      <c r="G9" s="14">
        <f t="shared" si="0"/>
        <v>4</v>
      </c>
      <c r="H9" s="15">
        <f t="shared" si="1"/>
        <v>80</v>
      </c>
      <c r="I9" s="16">
        <f t="shared" si="2"/>
        <v>68</v>
      </c>
      <c r="J9" s="24">
        <f t="shared" si="3"/>
        <v>21800</v>
      </c>
    </row>
    <row r="10" spans="1:10" x14ac:dyDescent="0.25">
      <c r="A10" s="26" t="s">
        <v>15</v>
      </c>
      <c r="B10" s="27">
        <v>2</v>
      </c>
      <c r="C10" s="28">
        <v>1000</v>
      </c>
      <c r="D10" s="29">
        <v>1805</v>
      </c>
      <c r="E10" s="30"/>
      <c r="F10" s="31">
        <v>5</v>
      </c>
      <c r="G10" s="14">
        <f t="shared" si="0"/>
        <v>50</v>
      </c>
      <c r="H10" s="15">
        <f t="shared" si="1"/>
        <v>100</v>
      </c>
      <c r="I10" s="16">
        <f t="shared" si="2"/>
        <v>85</v>
      </c>
      <c r="J10" s="24">
        <f t="shared" si="3"/>
        <v>3610</v>
      </c>
    </row>
    <row r="11" spans="1:10" ht="15.75" thickBot="1" x14ac:dyDescent="0.3">
      <c r="A11" s="32" t="s">
        <v>16</v>
      </c>
      <c r="B11" s="33">
        <v>30</v>
      </c>
      <c r="C11" s="34">
        <v>500</v>
      </c>
      <c r="D11" s="35">
        <v>887.5</v>
      </c>
      <c r="E11" s="36"/>
      <c r="F11" s="37">
        <v>3</v>
      </c>
      <c r="G11" s="38">
        <f t="shared" si="0"/>
        <v>15</v>
      </c>
      <c r="H11" s="39">
        <f t="shared" si="1"/>
        <v>449.99999999999994</v>
      </c>
      <c r="I11" s="40">
        <f t="shared" si="2"/>
        <v>382.49999999999994</v>
      </c>
      <c r="J11" s="41">
        <f t="shared" si="3"/>
        <v>26625</v>
      </c>
    </row>
    <row r="12" spans="1:10" x14ac:dyDescent="0.25">
      <c r="A12" s="42" t="s">
        <v>17</v>
      </c>
      <c r="B12" s="43">
        <v>18</v>
      </c>
      <c r="C12" s="44">
        <v>100</v>
      </c>
      <c r="D12" s="45">
        <v>1767</v>
      </c>
      <c r="E12" s="46">
        <v>22.49</v>
      </c>
      <c r="F12" s="47">
        <v>2</v>
      </c>
      <c r="G12" s="48">
        <f t="shared" si="0"/>
        <v>2</v>
      </c>
      <c r="H12" s="49">
        <f t="shared" si="1"/>
        <v>36</v>
      </c>
      <c r="I12" s="50">
        <f t="shared" si="2"/>
        <v>30.599999999999998</v>
      </c>
      <c r="J12" s="51">
        <f>D12*E12*B12</f>
        <v>715316.94</v>
      </c>
    </row>
    <row r="13" spans="1:10" x14ac:dyDescent="0.25">
      <c r="A13" s="52" t="s">
        <v>18</v>
      </c>
      <c r="B13" s="53">
        <v>10</v>
      </c>
      <c r="C13" s="54">
        <v>100</v>
      </c>
      <c r="D13" s="55">
        <v>177.15</v>
      </c>
      <c r="E13" s="56">
        <v>22.49</v>
      </c>
      <c r="F13" s="57">
        <v>1</v>
      </c>
      <c r="G13" s="48">
        <f t="shared" si="0"/>
        <v>1</v>
      </c>
      <c r="H13" s="49">
        <f t="shared" si="1"/>
        <v>10</v>
      </c>
      <c r="I13" s="50">
        <f t="shared" si="2"/>
        <v>8.5</v>
      </c>
      <c r="J13" s="58">
        <f t="shared" ref="J13:J16" si="4">D13*E13*B13</f>
        <v>39841.034999999996</v>
      </c>
    </row>
    <row r="14" spans="1:10" x14ac:dyDescent="0.25">
      <c r="A14" s="52" t="s">
        <v>19</v>
      </c>
      <c r="B14" s="53">
        <v>15</v>
      </c>
      <c r="C14" s="54">
        <v>500</v>
      </c>
      <c r="D14" s="55">
        <v>97.83</v>
      </c>
      <c r="E14" s="56">
        <v>22.49</v>
      </c>
      <c r="F14" s="57">
        <v>6</v>
      </c>
      <c r="G14" s="48">
        <f t="shared" si="0"/>
        <v>30</v>
      </c>
      <c r="H14" s="49">
        <f t="shared" si="1"/>
        <v>449.99999999999994</v>
      </c>
      <c r="I14" s="50">
        <f t="shared" si="2"/>
        <v>382.49999999999994</v>
      </c>
      <c r="J14" s="58">
        <f t="shared" si="4"/>
        <v>33002.950499999999</v>
      </c>
    </row>
    <row r="15" spans="1:10" x14ac:dyDescent="0.25">
      <c r="A15" s="52" t="s">
        <v>20</v>
      </c>
      <c r="B15" s="53">
        <v>18</v>
      </c>
      <c r="C15" s="54">
        <v>500</v>
      </c>
      <c r="D15" s="55">
        <v>139.16999999999999</v>
      </c>
      <c r="E15" s="56">
        <v>22.49</v>
      </c>
      <c r="F15" s="57">
        <v>7</v>
      </c>
      <c r="G15" s="48">
        <f t="shared" si="0"/>
        <v>35</v>
      </c>
      <c r="H15" s="49">
        <f t="shared" si="1"/>
        <v>630.00000000000011</v>
      </c>
      <c r="I15" s="50">
        <f t="shared" si="2"/>
        <v>535.50000000000011</v>
      </c>
      <c r="J15" s="58">
        <f t="shared" si="4"/>
        <v>56338.799399999996</v>
      </c>
    </row>
    <row r="16" spans="1:10" ht="15.75" thickBot="1" x14ac:dyDescent="0.3">
      <c r="A16" s="59" t="s">
        <v>21</v>
      </c>
      <c r="B16" s="60">
        <v>14</v>
      </c>
      <c r="C16" s="61">
        <v>100</v>
      </c>
      <c r="D16" s="62">
        <v>251.77</v>
      </c>
      <c r="E16" s="63">
        <v>22.49</v>
      </c>
      <c r="F16" s="64">
        <v>8</v>
      </c>
      <c r="G16" s="65">
        <f t="shared" si="0"/>
        <v>8</v>
      </c>
      <c r="H16" s="66">
        <f t="shared" si="1"/>
        <v>112.00000000000001</v>
      </c>
      <c r="I16" s="67">
        <f t="shared" si="2"/>
        <v>95.2</v>
      </c>
      <c r="J16" s="68">
        <f t="shared" si="4"/>
        <v>79272.302199999991</v>
      </c>
    </row>
    <row r="17" spans="1:10" ht="15.75" thickBot="1" x14ac:dyDescent="0.3">
      <c r="A17" s="69"/>
      <c r="B17" s="70"/>
      <c r="C17" s="71"/>
      <c r="D17" s="72"/>
      <c r="E17" s="73"/>
      <c r="F17" s="74"/>
      <c r="G17" s="75"/>
      <c r="H17" s="76"/>
      <c r="I17" s="77"/>
      <c r="J17" s="78"/>
    </row>
    <row r="18" spans="1:10" ht="16.5" thickBot="1" x14ac:dyDescent="0.3">
      <c r="I18" s="79" t="s">
        <v>22</v>
      </c>
      <c r="J18" s="80">
        <f>SUM(J7:J16)</f>
        <v>1000607.0271000001</v>
      </c>
    </row>
  </sheetData>
  <pageMargins left="0.70866141732283472" right="0.70866141732283472" top="1.3779527559055118" bottom="1.1811023622047245" header="0.31496062992125984" footer="0.31496062992125984"/>
  <pageSetup paperSize="9" orientation="landscape" r:id="rId1"/>
  <headerFooter differentFirst="1" scaleWithDoc="0" alignWithMargins="0">
    <firstHeader>&amp;L&amp;G</firstHeader>
    <firstFooter>&amp;L&amp;G&amp;R&amp;10Národní ústav pro vzdělávání
Projekt Modernizace odborného vzdělávání (MOV)
Weilova 1271/6, 102 00  Praha 10
www.projektmov.cz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Wintrová</dc:creator>
  <cp:lastModifiedBy>Eva Kejkulová</cp:lastModifiedBy>
  <dcterms:created xsi:type="dcterms:W3CDTF">2018-12-10T14:22:44Z</dcterms:created>
  <dcterms:modified xsi:type="dcterms:W3CDTF">2020-03-20T11:50:01Z</dcterms:modified>
</cp:coreProperties>
</file>